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Marina 2025\2026թ. բյուջեի նախագիծ\"/>
    </mc:Choice>
  </mc:AlternateContent>
  <xr:revisionPtr revIDLastSave="0" documentId="13_ncr:1_{C47806D6-92FC-4C7C-8D39-B3F10647B718}" xr6:coauthVersionLast="46" xr6:coauthVersionMax="46" xr10:uidLastSave="{00000000-0000-0000-0000-000000000000}"/>
  <bookViews>
    <workbookView xWindow="-120" yWindow="-120" windowWidth="20730" windowHeight="11160" xr2:uid="{D507486A-6DC4-4FCC-943B-DFD6CD5437FA}"/>
  </bookViews>
  <sheets>
    <sheet name="01.09.2025tarif" sheetId="5" r:id="rId1"/>
    <sheet name="Sheet1" sheetId="6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5" l="1"/>
  <c r="G17" i="5"/>
  <c r="F18" i="5" l="1"/>
  <c r="F17" i="5"/>
  <c r="M17" i="5"/>
  <c r="M31" i="5"/>
  <c r="M32" i="5" s="1"/>
  <c r="M34" i="5" s="1"/>
  <c r="K8" i="5"/>
  <c r="K9" i="5" s="1"/>
  <c r="K10" i="5" s="1"/>
  <c r="M8" i="5" s="1"/>
  <c r="O17" i="5" l="1"/>
  <c r="Q17" i="5" s="1"/>
</calcChain>
</file>

<file path=xl/sharedStrings.xml><?xml version="1.0" encoding="utf-8"?>
<sst xmlns="http://schemas.openxmlformats.org/spreadsheetml/2006/main" count="48" uniqueCount="41">
  <si>
    <t>ԸԳ=</t>
  </si>
  <si>
    <t>((ԱԴԹ *  ԱԴՐ) * ՈՒՆԱ + (ԱԴԹ * ԴՂԼ + ՄՄԳ + ՈՈՒԱԱ))  * 12 + ԴԳ + ՀԴԾ</t>
  </si>
  <si>
    <t>ԱԴԹ</t>
  </si>
  <si>
    <t>ԱԴՐ</t>
  </si>
  <si>
    <t>ԴՂԼ</t>
  </si>
  <si>
    <t>ՄՄԳ</t>
  </si>
  <si>
    <t>ՈՈՒԱԱ</t>
  </si>
  <si>
    <t>11980*8</t>
  </si>
  <si>
    <t>դաս.</t>
  </si>
  <si>
    <t>դրամ</t>
  </si>
  <si>
    <t>tarakarg</t>
  </si>
  <si>
    <t>kamavor</t>
  </si>
  <si>
    <t>Աշխատավարձ</t>
  </si>
  <si>
    <t>հոսանք</t>
  </si>
  <si>
    <t>գազ</t>
  </si>
  <si>
    <t>ջուր</t>
  </si>
  <si>
    <t>աղբ</t>
  </si>
  <si>
    <t>կապ</t>
  </si>
  <si>
    <t>այլ  կոմունալ</t>
  </si>
  <si>
    <t>գրաս.և տնտ.</t>
  </si>
  <si>
    <t>լաբոր.նյութեր</t>
  </si>
  <si>
    <t>այլ ծախսեր</t>
  </si>
  <si>
    <t>ընդամենը</t>
  </si>
  <si>
    <t>ԲՏՃՄ</t>
  </si>
  <si>
    <t>այլ</t>
  </si>
  <si>
    <t>: 20</t>
  </si>
  <si>
    <t>:22</t>
  </si>
  <si>
    <t>*1.2</t>
  </si>
  <si>
    <t>նախագիծ      /09-2025թ. դրությամբ/</t>
  </si>
  <si>
    <t>10-11դաս</t>
  </si>
  <si>
    <t>12դաս</t>
  </si>
  <si>
    <t>((22 * 2.38)* 143400</t>
  </si>
  <si>
    <t>((10 * 2.04)* 143400</t>
  </si>
  <si>
    <t xml:space="preserve"> +  (32 * 17970 + 95840 + 5505091 )) * 12 + 560000 + </t>
  </si>
  <si>
    <t>((32*2)+ 32)):3</t>
  </si>
  <si>
    <t>2026թ.</t>
  </si>
  <si>
    <t>աշխատ.</t>
  </si>
  <si>
    <t>ընդամ.</t>
  </si>
  <si>
    <t>10--11դաս</t>
  </si>
  <si>
    <t>12դաս.</t>
  </si>
  <si>
    <t>1 դաս.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</si>
</sst>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2" borderId="0" xfId="0" applyFill="1"/>
    <xf numFmtId="0" fontId="0" fillId="3" borderId="0" xfId="0" applyFill="1"/>
    <xf numFmtId="0" fontId="1" fillId="4" borderId="0" xfId="0" applyFont="1" applyFill="1"/>
    <xf numFmtId="16" fontId="0" fillId="0" borderId="0" xfId="0" applyNumberFormat="1" applyAlignment="1">
      <alignment horizontal="right"/>
    </xf>
    <xf numFmtId="2" fontId="0" fillId="0" borderId="0" xfId="0" applyNumberFormat="1"/>
    <xf numFmtId="0" fontId="0" fillId="4" borderId="0" xfId="0" applyFill="1"/>
    <xf numFmtId="16" fontId="0" fillId="0" borderId="0" xfId="0" applyNumberFormat="1"/>
    <xf numFmtId="0" fontId="4" fillId="0" borderId="0" xfId="0" applyFont="1"/>
    <xf numFmtId="0" fontId="5" fillId="0" borderId="0" xfId="0" applyFont="1"/>
    <xf numFmtId="0" fontId="0" fillId="6" borderId="0" xfId="0" applyFill="1"/>
    <xf numFmtId="0" fontId="5" fillId="4" borderId="0" xfId="0" applyFont="1" applyFill="1"/>
    <xf numFmtId="0" fontId="0" fillId="7" borderId="0" xfId="0" applyFill="1"/>
    <xf numFmtId="0" fontId="0" fillId="5" borderId="0" xfId="0" applyFill="1"/>
    <xf numFmtId="0" fontId="0" fillId="8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2973D-4D54-4CE0-93AB-8DC73901B774}">
  <dimension ref="A1:Q36"/>
  <sheetViews>
    <sheetView tabSelected="1" workbookViewId="0">
      <selection activeCell="M29" sqref="M29"/>
    </sheetView>
  </sheetViews>
  <sheetFormatPr defaultRowHeight="15" x14ac:dyDescent="0.25"/>
  <cols>
    <col min="1" max="1" width="10" customWidth="1"/>
    <col min="3" max="3" width="10.140625" bestFit="1" customWidth="1"/>
    <col min="7" max="7" width="9.5703125" bestFit="1" customWidth="1"/>
    <col min="11" max="11" width="13.5703125" customWidth="1"/>
    <col min="12" max="12" width="7.28515625" customWidth="1"/>
    <col min="13" max="13" width="12.7109375" bestFit="1" customWidth="1"/>
    <col min="15" max="15" width="9.7109375" customWidth="1"/>
    <col min="16" max="16" width="9.140625" hidden="1" customWidth="1"/>
    <col min="17" max="17" width="10" bestFit="1" customWidth="1"/>
  </cols>
  <sheetData>
    <row r="1" spans="1:17" ht="18.75" x14ac:dyDescent="0.3">
      <c r="D1" s="1"/>
      <c r="E1" s="1"/>
      <c r="F1" s="1" t="s">
        <v>35</v>
      </c>
      <c r="G1" s="1" t="s">
        <v>28</v>
      </c>
      <c r="H1" s="1"/>
      <c r="I1" s="1"/>
    </row>
    <row r="5" spans="1:17" ht="23.25" x14ac:dyDescent="0.35">
      <c r="B5" s="2" t="s">
        <v>0</v>
      </c>
      <c r="C5" s="2" t="s">
        <v>1</v>
      </c>
      <c r="D5" s="2"/>
      <c r="E5" s="2"/>
      <c r="F5" s="2"/>
      <c r="G5" s="2"/>
      <c r="H5" s="2"/>
      <c r="I5" s="2"/>
    </row>
    <row r="7" spans="1:17" ht="23.25" x14ac:dyDescent="0.35">
      <c r="A7" s="10" t="s">
        <v>30</v>
      </c>
      <c r="B7" s="2" t="s">
        <v>0</v>
      </c>
      <c r="C7" s="3" t="s">
        <v>32</v>
      </c>
      <c r="D7" s="3"/>
      <c r="F7" s="3" t="s">
        <v>33</v>
      </c>
      <c r="G7" s="3"/>
      <c r="H7" s="3"/>
      <c r="I7" s="3"/>
      <c r="J7" s="3"/>
      <c r="K7" s="3"/>
      <c r="M7" s="6">
        <v>13543600</v>
      </c>
      <c r="N7" s="9"/>
    </row>
    <row r="8" spans="1:17" x14ac:dyDescent="0.25">
      <c r="C8">
        <v>20.399999999999999</v>
      </c>
      <c r="E8" s="14">
        <v>2925360</v>
      </c>
      <c r="F8" s="12"/>
      <c r="G8" s="12">
        <v>575040</v>
      </c>
      <c r="H8" s="12"/>
      <c r="I8" s="12"/>
      <c r="J8" s="14">
        <v>6175971</v>
      </c>
      <c r="K8" s="9">
        <f>E8+J8</f>
        <v>9101331</v>
      </c>
      <c r="M8" s="5">
        <f>K10+560000+13543600</f>
        <v>213420660</v>
      </c>
      <c r="N8" s="5"/>
    </row>
    <row r="9" spans="1:17" x14ac:dyDescent="0.25">
      <c r="K9" s="9">
        <f>K8+E12</f>
        <v>16609755</v>
      </c>
    </row>
    <row r="10" spans="1:17" x14ac:dyDescent="0.25">
      <c r="K10" s="4">
        <f>K9*12</f>
        <v>199317060</v>
      </c>
    </row>
    <row r="11" spans="1:17" ht="23.25" x14ac:dyDescent="0.35">
      <c r="A11" t="s">
        <v>29</v>
      </c>
      <c r="B11" s="2" t="s">
        <v>0</v>
      </c>
      <c r="C11" s="3" t="s">
        <v>31</v>
      </c>
      <c r="D11" s="3"/>
      <c r="F11" s="3"/>
      <c r="G11" s="3"/>
      <c r="H11" s="3"/>
      <c r="I11" s="3"/>
      <c r="J11" s="3"/>
      <c r="K11" s="11"/>
      <c r="M11" s="6"/>
    </row>
    <row r="12" spans="1:17" x14ac:dyDescent="0.25">
      <c r="C12">
        <v>52.36</v>
      </c>
      <c r="E12" s="14">
        <v>7508424</v>
      </c>
      <c r="K12" s="9"/>
      <c r="M12" s="9"/>
    </row>
    <row r="13" spans="1:17" x14ac:dyDescent="0.25">
      <c r="K13" s="9"/>
    </row>
    <row r="14" spans="1:17" x14ac:dyDescent="0.25">
      <c r="M14" s="9">
        <v>1648300</v>
      </c>
      <c r="N14" t="s">
        <v>10</v>
      </c>
    </row>
    <row r="15" spans="1:17" x14ac:dyDescent="0.25">
      <c r="B15" t="s">
        <v>2</v>
      </c>
      <c r="C15" t="s">
        <v>34</v>
      </c>
      <c r="E15">
        <v>32</v>
      </c>
      <c r="F15" t="s">
        <v>8</v>
      </c>
      <c r="G15" t="s">
        <v>40</v>
      </c>
      <c r="M15" s="9">
        <v>36276900</v>
      </c>
      <c r="N15" t="s">
        <v>11</v>
      </c>
    </row>
    <row r="16" spans="1:17" x14ac:dyDescent="0.25">
      <c r="M16" s="9">
        <v>4200000</v>
      </c>
      <c r="N16" t="s">
        <v>23</v>
      </c>
      <c r="O16" t="s">
        <v>36</v>
      </c>
      <c r="Q16" t="s">
        <v>37</v>
      </c>
    </row>
    <row r="17" spans="2:17" x14ac:dyDescent="0.25">
      <c r="B17" t="s">
        <v>3</v>
      </c>
      <c r="C17" s="10" t="s">
        <v>38</v>
      </c>
      <c r="D17">
        <v>1048.9000000000001</v>
      </c>
      <c r="E17" t="s">
        <v>25</v>
      </c>
      <c r="F17">
        <f>D17/20</f>
        <v>52.445000000000007</v>
      </c>
      <c r="G17">
        <f>F17/22</f>
        <v>2.3838636363636367</v>
      </c>
      <c r="M17" s="4">
        <f>M14+M15+M16</f>
        <v>42125200</v>
      </c>
      <c r="O17" s="13">
        <f>K10+M17</f>
        <v>241442260</v>
      </c>
      <c r="Q17" s="15">
        <f>O17+560000+13543600</f>
        <v>255545860</v>
      </c>
    </row>
    <row r="18" spans="2:17" x14ac:dyDescent="0.25">
      <c r="C18" s="7" t="s">
        <v>39</v>
      </c>
      <c r="D18">
        <v>449</v>
      </c>
      <c r="E18" t="s">
        <v>26</v>
      </c>
      <c r="F18">
        <f>D18/22</f>
        <v>20.40909090909091</v>
      </c>
      <c r="G18">
        <f>F18/10</f>
        <v>2.040909090909091</v>
      </c>
    </row>
    <row r="21" spans="2:17" x14ac:dyDescent="0.25">
      <c r="B21" t="s">
        <v>4</v>
      </c>
      <c r="E21">
        <v>17970</v>
      </c>
      <c r="F21" t="s">
        <v>9</v>
      </c>
      <c r="K21" t="s">
        <v>12</v>
      </c>
      <c r="M21" s="9">
        <v>241442.3</v>
      </c>
    </row>
    <row r="22" spans="2:17" x14ac:dyDescent="0.25">
      <c r="K22" t="s">
        <v>13</v>
      </c>
      <c r="M22" s="9">
        <v>3000</v>
      </c>
    </row>
    <row r="23" spans="2:17" x14ac:dyDescent="0.25">
      <c r="B23" t="s">
        <v>5</v>
      </c>
      <c r="C23" t="s">
        <v>7</v>
      </c>
      <c r="E23">
        <v>95840</v>
      </c>
      <c r="F23" t="s">
        <v>9</v>
      </c>
      <c r="K23" t="s">
        <v>14</v>
      </c>
      <c r="M23" s="9">
        <v>6000</v>
      </c>
    </row>
    <row r="24" spans="2:17" x14ac:dyDescent="0.25">
      <c r="K24" t="s">
        <v>15</v>
      </c>
      <c r="M24" s="9">
        <v>490</v>
      </c>
    </row>
    <row r="25" spans="2:17" x14ac:dyDescent="0.25">
      <c r="B25" t="s">
        <v>6</v>
      </c>
      <c r="E25">
        <v>5505091</v>
      </c>
      <c r="F25" t="s">
        <v>9</v>
      </c>
      <c r="K25" t="s">
        <v>16</v>
      </c>
      <c r="M25" s="9">
        <v>189</v>
      </c>
    </row>
    <row r="26" spans="2:17" x14ac:dyDescent="0.25">
      <c r="K26" t="s">
        <v>17</v>
      </c>
      <c r="M26" s="9">
        <v>175.2</v>
      </c>
    </row>
    <row r="27" spans="2:17" x14ac:dyDescent="0.25">
      <c r="K27" t="s">
        <v>18</v>
      </c>
      <c r="M27" s="9">
        <v>220</v>
      </c>
      <c r="N27">
        <v>32</v>
      </c>
      <c r="O27">
        <v>5730</v>
      </c>
      <c r="Q27" t="s">
        <v>27</v>
      </c>
    </row>
    <row r="28" spans="2:17" x14ac:dyDescent="0.25">
      <c r="K28" t="s">
        <v>19</v>
      </c>
      <c r="M28" s="9">
        <v>527.6</v>
      </c>
      <c r="N28">
        <v>32</v>
      </c>
      <c r="O28">
        <v>13740</v>
      </c>
      <c r="Q28" t="s">
        <v>27</v>
      </c>
    </row>
    <row r="29" spans="2:17" x14ac:dyDescent="0.25">
      <c r="K29" t="s">
        <v>20</v>
      </c>
      <c r="M29" s="17">
        <v>200</v>
      </c>
    </row>
    <row r="30" spans="2:17" x14ac:dyDescent="0.25">
      <c r="K30" t="s">
        <v>21</v>
      </c>
      <c r="M30" s="9">
        <v>2741.8</v>
      </c>
      <c r="N30">
        <v>32</v>
      </c>
      <c r="O30">
        <v>71400</v>
      </c>
      <c r="Q30" t="s">
        <v>27</v>
      </c>
    </row>
    <row r="31" spans="2:17" x14ac:dyDescent="0.25">
      <c r="K31" t="s">
        <v>22</v>
      </c>
      <c r="M31" s="16">
        <f>SUM(M22:M30)</f>
        <v>13543.600000000002</v>
      </c>
      <c r="N31" t="s">
        <v>24</v>
      </c>
    </row>
    <row r="32" spans="2:17" x14ac:dyDescent="0.25">
      <c r="K32" s="15" t="s">
        <v>22</v>
      </c>
      <c r="L32" s="15"/>
      <c r="M32" s="15">
        <f>M21+M31</f>
        <v>254985.9</v>
      </c>
      <c r="N32" s="15"/>
    </row>
    <row r="33" spans="4:13" x14ac:dyDescent="0.25">
      <c r="M33">
        <v>560</v>
      </c>
    </row>
    <row r="34" spans="4:13" x14ac:dyDescent="0.25">
      <c r="D34" s="7"/>
      <c r="M34">
        <f>M32+M33</f>
        <v>255545.9</v>
      </c>
    </row>
    <row r="36" spans="4:13" x14ac:dyDescent="0.25">
      <c r="G36" s="8"/>
    </row>
  </sheetData>
  <pageMargins left="0" right="0" top="0" bottom="0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0A3A9-EF98-43A6-A6E5-B1CA6448B3CA}">
  <dimension ref="A1"/>
  <sheetViews>
    <sheetView workbookViewId="0">
      <selection activeCell="A3" sqref="A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01.09.2025tarif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</dc:creator>
  <cp:lastModifiedBy>PC8</cp:lastModifiedBy>
  <cp:lastPrinted>2025-09-29T20:11:00Z</cp:lastPrinted>
  <dcterms:created xsi:type="dcterms:W3CDTF">2023-11-21T05:28:53Z</dcterms:created>
  <dcterms:modified xsi:type="dcterms:W3CDTF">2025-10-16T13:20:56Z</dcterms:modified>
</cp:coreProperties>
</file>